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Успех" sheetId="1" r:id="rId1"/>
    <sheet name="Статистика" sheetId="2" r:id="rId2"/>
    <sheet name="Диаграма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<sst xmlns="http://schemas.openxmlformats.org/spreadsheetml/2006/main" count="41" uniqueCount="29">
  <si>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№</t>
  </si>
  <si>
    <t>Среден успех по предмети:</t>
  </si>
  <si>
    <t>ТАБЛИЦА</t>
  </si>
  <si>
    <t>Среден   успех</t>
  </si>
  <si>
    <t>О  ц  е  н  к  и</t>
  </si>
  <si>
    <t>Математика</t>
  </si>
  <si>
    <t>Име, презиме и фамилия</t>
  </si>
  <si>
    <t>Литература</t>
  </si>
  <si>
    <t>История</t>
  </si>
  <si>
    <t>География и икономика</t>
  </si>
  <si>
    <t>Човекът и природата</t>
  </si>
  <si>
    <t>Изобразително изкуство</t>
  </si>
  <si>
    <t>Музика</t>
  </si>
  <si>
    <t>Втори чужд език</t>
  </si>
  <si>
    <t>Първи чужд език</t>
  </si>
  <si>
    <t xml:space="preserve">  Български език</t>
  </si>
  <si>
    <t>ФВС</t>
  </si>
  <si>
    <t>Домашна тахника</t>
  </si>
  <si>
    <t>Общо за класа</t>
  </si>
  <si>
    <t>3-ки</t>
  </si>
  <si>
    <t>4-ки</t>
  </si>
  <si>
    <t>5-ци</t>
  </si>
  <si>
    <t>6-ци</t>
  </si>
  <si>
    <t>СТАТИСТИКА</t>
  </si>
  <si>
    <t>на оценките по предмети и общо за класа</t>
  </si>
  <si>
    <t>2-ки</t>
  </si>
  <si>
    <t>В %</t>
  </si>
  <si>
    <t xml:space="preserve">             Предмети              Брой оценки</t>
  </si>
  <si>
    <r>
      <t xml:space="preserve">за успеха през I учебен срок на </t>
    </r>
    <r>
      <rPr>
        <b/>
        <i/>
        <sz val="14"/>
        <color indexed="10"/>
        <rFont val="Arial"/>
        <family val="2"/>
      </rPr>
      <t>V</t>
    </r>
    <r>
      <rPr>
        <b/>
        <i/>
        <vertAlign val="superscript"/>
        <sz val="14"/>
        <color indexed="10"/>
        <rFont val="Arial"/>
        <family val="2"/>
      </rPr>
      <t>а</t>
    </r>
    <r>
      <rPr>
        <b/>
        <i/>
        <sz val="14"/>
        <color indexed="62"/>
        <rFont val="Arial"/>
        <family val="2"/>
      </rPr>
      <t xml:space="preserve"> клас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</si>
</sst>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&quot; &quot;??/100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8"/>
      <name val="Arial"/>
      <family val="2"/>
    </font>
    <font>
      <b/>
      <sz val="20"/>
      <color indexed="10"/>
      <name val="Arial"/>
      <family val="2"/>
    </font>
    <font>
      <b/>
      <sz val="12"/>
      <color indexed="1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b/>
      <sz val="24"/>
      <color indexed="62"/>
      <name val="Arial"/>
      <family val="2"/>
    </font>
    <font>
      <b/>
      <i/>
      <u val="single"/>
      <sz val="18"/>
      <color indexed="62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4"/>
      <color indexed="62"/>
      <name val="Arial"/>
      <family val="2"/>
    </font>
    <font>
      <b/>
      <i/>
      <sz val="14"/>
      <color indexed="10"/>
      <name val="Arial"/>
      <family val="2"/>
    </font>
    <font>
      <b/>
      <i/>
      <vertAlign val="superscript"/>
      <sz val="14"/>
      <color indexed="10"/>
      <name val="Arial"/>
      <family val="2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lightHorizontal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darkVertical">
        <fgColor indexed="42"/>
        <bgColor indexed="26"/>
      </patternFill>
    </fill>
    <fill>
      <patternFill patternType="lightHorizontal">
        <fgColor indexed="26"/>
        <bgColor indexed="43"/>
      </patternFill>
    </fill>
    <fill>
      <patternFill patternType="lightVertical">
        <fgColor indexed="43"/>
        <bgColor indexed="26"/>
      </patternFill>
    </fill>
    <fill>
      <patternFill patternType="lightVertical">
        <fgColor indexed="9"/>
        <bgColor indexed="43"/>
      </patternFill>
    </fill>
    <fill>
      <patternFill patternType="lightVertical">
        <fgColor indexed="47"/>
        <bgColor indexed="43"/>
      </patternFill>
    </fill>
    <fill>
      <patternFill patternType="lightDown">
        <fgColor indexed="47"/>
        <bgColor indexed="42"/>
      </patternFill>
    </fill>
    <fill>
      <patternFill patternType="lightVertical">
        <fgColor indexed="26"/>
        <bgColor indexed="47"/>
      </patternFill>
    </fill>
  </fills>
  <borders count="22">
    <border>
      <left/>
      <right/>
      <top/>
      <bottom/>
      <diagonal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double"/>
      <diagonal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7" fillId="3" borderId="1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4" borderId="3" xfId="0" applyFont="1" applyFill="1" applyBorder="1" applyAlignment="1" applyProtection="1">
      <alignment horizontal="center" vertical="center" textRotation="90" wrapText="1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12" fontId="1" fillId="5" borderId="4" xfId="0" applyNumberFormat="1" applyFont="1" applyFill="1" applyBorder="1" applyAlignment="1" applyProtection="1">
      <alignment horizontal="right" indent="1"/>
      <protection hidden="1"/>
    </xf>
    <xf numFmtId="2" fontId="3" fillId="5" borderId="4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Alignment="1" applyProtection="1">
      <alignment/>
      <protection hidden="1"/>
    </xf>
    <xf numFmtId="0" fontId="15" fillId="0" borderId="1" xfId="0" applyFont="1" applyBorder="1" applyAlignment="1" applyProtection="1">
      <alignment horizontal="center"/>
      <protection hidden="1"/>
    </xf>
    <xf numFmtId="12" fontId="1" fillId="0" borderId="4" xfId="0" applyNumberFormat="1" applyFont="1" applyFill="1" applyBorder="1" applyAlignment="1" applyProtection="1">
      <alignment horizontal="right" indent="1"/>
      <protection hidden="1"/>
    </xf>
    <xf numFmtId="2" fontId="3" fillId="0" borderId="4" xfId="0" applyNumberFormat="1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right" indent="1"/>
      <protection hidden="1"/>
    </xf>
    <xf numFmtId="0" fontId="15" fillId="3" borderId="1" xfId="0" applyFont="1" applyFill="1" applyBorder="1" applyAlignment="1" applyProtection="1">
      <alignment horizontal="center"/>
      <protection hidden="1"/>
    </xf>
    <xf numFmtId="12" fontId="1" fillId="0" borderId="4" xfId="0" applyNumberFormat="1" applyFont="1" applyFill="1" applyBorder="1" applyAlignment="1" applyProtection="1">
      <alignment horizontal="center"/>
      <protection hidden="1"/>
    </xf>
    <xf numFmtId="12" fontId="1" fillId="5" borderId="4" xfId="0" applyNumberFormat="1" applyFont="1" applyFill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12" fontId="1" fillId="0" borderId="5" xfId="0" applyNumberFormat="1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2" fontId="9" fillId="6" borderId="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2" fontId="4" fillId="0" borderId="0" xfId="0" applyNumberFormat="1" applyFont="1" applyBorder="1" applyAlignment="1" applyProtection="1">
      <alignment horizontal="center"/>
      <protection hidden="1"/>
    </xf>
    <xf numFmtId="12" fontId="9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" fillId="7" borderId="7" xfId="0" applyFont="1" applyFill="1" applyBorder="1" applyAlignment="1" applyProtection="1">
      <alignment vertical="distributed" wrapText="1"/>
      <protection hidden="1"/>
    </xf>
    <xf numFmtId="0" fontId="15" fillId="7" borderId="8" xfId="0" applyFont="1" applyFill="1" applyBorder="1" applyAlignment="1" applyProtection="1">
      <alignment horizontal="center" vertical="center" textRotation="90" wrapText="1"/>
      <protection hidden="1"/>
    </xf>
    <xf numFmtId="0" fontId="15" fillId="8" borderId="8" xfId="0" applyFont="1" applyFill="1" applyBorder="1" applyAlignment="1" applyProtection="1">
      <alignment horizontal="center" vertical="center" textRotation="90" wrapText="1"/>
      <protection hidden="1"/>
    </xf>
    <xf numFmtId="0" fontId="1" fillId="9" borderId="8" xfId="0" applyFont="1" applyFill="1" applyBorder="1" applyAlignment="1" applyProtection="1">
      <alignment horizontal="center" vertical="center" textRotation="90" wrapText="1"/>
      <protection hidden="1"/>
    </xf>
    <xf numFmtId="0" fontId="5" fillId="10" borderId="9" xfId="0" applyFont="1" applyFill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right"/>
      <protection hidden="1"/>
    </xf>
    <xf numFmtId="0" fontId="13" fillId="8" borderId="9" xfId="0" applyFont="1" applyFill="1" applyBorder="1" applyAlignment="1" applyProtection="1">
      <alignment horizontal="right"/>
      <protection hidden="1"/>
    </xf>
    <xf numFmtId="9" fontId="13" fillId="9" borderId="10" xfId="19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10" borderId="10" xfId="0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8" borderId="10" xfId="0" applyFont="1" applyFill="1" applyBorder="1" applyAlignment="1" applyProtection="1">
      <alignment horizontal="right"/>
      <protection hidden="1"/>
    </xf>
    <xf numFmtId="0" fontId="5" fillId="10" borderId="11" xfId="0" applyFont="1" applyFill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right"/>
      <protection hidden="1"/>
    </xf>
    <xf numFmtId="0" fontId="13" fillId="8" borderId="11" xfId="0" applyFont="1" applyFill="1" applyBorder="1" applyAlignment="1" applyProtection="1">
      <alignment horizontal="right"/>
      <protection hidden="1"/>
    </xf>
    <xf numFmtId="9" fontId="13" fillId="9" borderId="11" xfId="19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top"/>
      <protection locked="0"/>
    </xf>
    <xf numFmtId="0" fontId="20" fillId="4" borderId="12" xfId="0" applyFont="1" applyFill="1" applyBorder="1" applyAlignment="1" applyProtection="1">
      <alignment horizontal="center" vertical="center"/>
      <protection hidden="1"/>
    </xf>
    <xf numFmtId="0" fontId="20" fillId="4" borderId="3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14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9" fillId="4" borderId="18" xfId="0" applyFont="1" applyFill="1" applyBorder="1" applyAlignment="1" applyProtection="1">
      <alignment horizontal="center" vertical="center" wrapText="1"/>
      <protection hidden="1"/>
    </xf>
    <xf numFmtId="0" fontId="19" fillId="4" borderId="19" xfId="0" applyFont="1" applyFill="1" applyBorder="1" applyAlignment="1" applyProtection="1">
      <alignment horizontal="center" vertical="center" wrapText="1"/>
      <protection hidden="1"/>
    </xf>
    <xf numFmtId="0" fontId="19" fillId="4" borderId="20" xfId="0" applyFont="1" applyFill="1" applyBorder="1" applyAlignment="1" applyProtection="1">
      <alignment horizontal="center" vertical="center" wrapText="1"/>
      <protection hidden="1"/>
    </xf>
    <xf numFmtId="0" fontId="19" fillId="4" borderId="2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Диаграмата отразява процентното съотношение 
на различните оценки</a:t>
            </a:r>
          </a:p>
        </c:rich>
      </c:tx>
      <c:layout>
        <c:manualLayout>
          <c:xMode val="factor"/>
          <c:yMode val="factor"/>
          <c:x val="-0.0155"/>
          <c:y val="-0.003"/>
        </c:manualLayout>
      </c:layout>
      <c:spPr>
        <a:gradFill rotWithShape="1">
          <a:gsLst>
            <a:gs pos="0">
              <a:srgbClr val="FFCC99"/>
            </a:gs>
            <a:gs pos="50000">
              <a:srgbClr val="FFFFCC"/>
            </a:gs>
            <a:gs pos="100000">
              <a:srgbClr val="FFCC99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75"/>
          <c:y val="0.33425"/>
          <c:w val="0.728"/>
          <c:h val="0.42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Статистика!$A$5:$A$9</c:f>
              <c:strCache>
                <c:ptCount val="5"/>
                <c:pt idx="0">
                  <c:v>2-ки</c:v>
                </c:pt>
                <c:pt idx="1">
                  <c:v>3-ки</c:v>
                </c:pt>
                <c:pt idx="2">
                  <c:v>4-ки</c:v>
                </c:pt>
                <c:pt idx="3">
                  <c:v>5-ци</c:v>
                </c:pt>
                <c:pt idx="4">
                  <c:v>6-ци</c:v>
                </c:pt>
              </c:strCache>
            </c:strRef>
          </c:cat>
          <c:val>
            <c:numRef>
              <c:f>Статистика!$O$5:$O$9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17675"/>
          <c:w val="0.11325"/>
          <c:h val="0.687"/>
        </c:manualLayout>
      </c:layout>
      <c:overlay val="0"/>
      <c:spPr>
        <a:gradFill rotWithShape="1">
          <a:gsLst>
            <a:gs pos="0">
              <a:srgbClr val="FFCC99"/>
            </a:gs>
            <a:gs pos="50000">
              <a:srgbClr val="FFFFCC"/>
            </a:gs>
            <a:gs pos="100000">
              <a:srgbClr val="FFCC99"/>
            </a:gs>
          </a:gsLst>
          <a:lin ang="0" scaled="1"/>
        </a:gradFill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CC"/>
        </a:gs>
      </a:gsLst>
      <a:path path="rect">
        <a:fillToRect l="50000" t="50000" r="50000" b="50000"/>
      </a:path>
    </a:gradFill>
    <a:ln w="25400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Диаграма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за средния успех на учениците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gradFill rotWithShape="1">
          <a:gsLst>
            <a:gs pos="0">
              <a:srgbClr val="FFFFCC"/>
            </a:gs>
            <a:gs pos="50000">
              <a:srgbClr val="FFFFCC"/>
            </a:gs>
            <a:gs pos="100000">
              <a:srgbClr val="FFFFCC"/>
            </a:gs>
          </a:gsLst>
          <a:lin ang="5400000" scaled="1"/>
        </a:gra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6"/>
          <c:w val="0.9795"/>
          <c:h val="0.7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Успех!$B$5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Успех!$B$6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Успех!$B$7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Успех!$B$8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Успех!$B$9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Успех!$B$10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Успех!$B$11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Успех!$P$11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Успех!$B$12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Успех!$P$12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Успех!$B$13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Успех!$B$14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Успех!$P$14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Успех!$B$15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Успех!$B$16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Успех!$B$17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Успех!$B$18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Успех!$B$19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Успех!$P$19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Успех!$B$20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6"/>
          <c:order val="16"/>
          <c:tx>
            <c:strRef>
              <c:f>Успех!$B$21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Успех!$P$21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7"/>
          <c:order val="17"/>
          <c:tx>
            <c:strRef>
              <c:f>Успех!$B$22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Успех!$P$22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8"/>
          <c:order val="18"/>
          <c:tx>
            <c:strRef>
              <c:f>Успех!$B$23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9"/>
          <c:order val="19"/>
          <c:tx>
            <c:strRef>
              <c:f>Успех!$B$24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Успех!$P$24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0"/>
          <c:order val="20"/>
          <c:tx>
            <c:strRef>
              <c:f>Успех!$B$25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Успех!$P$25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5741853"/>
        <c:axId val="31914630"/>
      </c:bar3DChart>
      <c:catAx>
        <c:axId val="55741853"/>
        <c:scaling>
          <c:orientation val="minMax"/>
        </c:scaling>
        <c:axPos val="b"/>
        <c:delete val="1"/>
        <c:majorTickMark val="out"/>
        <c:minorTickMark val="none"/>
        <c:tickLblPos val="low"/>
        <c:crossAx val="31914630"/>
        <c:crosses val="autoZero"/>
        <c:auto val="1"/>
        <c:lblOffset val="100"/>
        <c:noMultiLvlLbl val="0"/>
      </c:catAx>
      <c:valAx>
        <c:axId val="31914630"/>
        <c:scaling>
          <c:orientation val="minMax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1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gradFill rotWithShape="1">
          <a:gsLst>
            <a:gs pos="0">
              <a:srgbClr val="99CC00"/>
            </a:gs>
            <a:gs pos="50000">
              <a:srgbClr val="FFFFCC"/>
            </a:gs>
            <a:gs pos="100000">
              <a:srgbClr val="99CC00"/>
            </a:gs>
          </a:gsLst>
          <a:lin ang="2700000" scaled="1"/>
        </a:grad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9</xdr:row>
      <xdr:rowOff>123825</xdr:rowOff>
    </xdr:from>
    <xdr:to>
      <xdr:col>12</xdr:col>
      <xdr:colOff>285750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343025" y="3543300"/>
        <a:ext cx="50482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57421875" style="34" customWidth="1"/>
    <col min="2" max="2" width="31.421875" style="34" customWidth="1"/>
    <col min="3" max="14" width="6.7109375" style="34" customWidth="1"/>
    <col min="15" max="15" width="15.00390625" style="34" customWidth="1"/>
    <col min="16" max="16" width="7.140625" style="34" customWidth="1"/>
    <col min="17" max="16384" width="9.140625" style="34" customWidth="1"/>
  </cols>
  <sheetData>
    <row r="1" spans="1:16" s="11" customFormat="1" ht="26.25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11" customFormat="1" ht="29.25" customHeight="1" thickBo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12" customFormat="1" ht="20.25" customHeight="1" thickBot="1">
      <c r="A3" s="54" t="s">
        <v>0</v>
      </c>
      <c r="B3" s="56" t="s">
        <v>6</v>
      </c>
      <c r="C3" s="58" t="s">
        <v>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4" t="s">
        <v>3</v>
      </c>
      <c r="P3" s="65"/>
    </row>
    <row r="4" spans="1:16" s="12" customFormat="1" ht="76.5" customHeight="1" thickBot="1" thickTop="1">
      <c r="A4" s="55"/>
      <c r="B4" s="57"/>
      <c r="C4" s="13" t="s">
        <v>15</v>
      </c>
      <c r="D4" s="13" t="s">
        <v>7</v>
      </c>
      <c r="E4" s="13" t="s">
        <v>14</v>
      </c>
      <c r="F4" s="13" t="s">
        <v>13</v>
      </c>
      <c r="G4" s="13" t="s">
        <v>5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17</v>
      </c>
      <c r="N4" s="13" t="s">
        <v>16</v>
      </c>
      <c r="O4" s="66"/>
      <c r="P4" s="67"/>
    </row>
    <row r="5" spans="1:17" s="12" customFormat="1" ht="13.5" thickTop="1">
      <c r="A5" s="14">
        <v>1</v>
      </c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5">
        <f aca="true" t="shared" si="0" ref="O5:O31">IF(COUNT(C5:N5)&lt;&gt;0,IF(P5&lt;3,"Слаб",IF(P5&lt;3.5,"Среден",IF(P5&lt;4.5,"Добър",IF(P5&lt;5.5,"Мн. Добър","Отличен")))),"")</f>
      </c>
      <c r="P5" s="16">
        <f>IF(COUNT(C5:N5)&lt;&gt;0,AVERAGE(C5:N5),"")</f>
      </c>
      <c r="Q5" s="17">
        <f>IF(OR(AND(C5&lt;&gt;"",OR(C5&lt;2,C5&gt;6)),AND(D5&lt;&gt;"",OR(D5&lt;2,D5&gt;6)),AND(E5&lt;&gt;"",OR(E5&lt;2,E5&gt;6)),AND(F5&lt;&gt;"",OR(F5&lt;2,F5&gt;6)),AND(G5&lt;&gt;"",OR(G5&lt;2,G5&gt;6)),AND(H5&lt;&gt;"",OR(H5&lt;2,H5&gt;6)),AND(I5&lt;&gt;"",OR(I5&lt;2,I5&gt;6)),AND(J5&lt;&gt;"",OR(J5&lt;2,J5&gt;6)),AND(K5&lt;&gt;"",OR(K5&lt;2,K5&gt;6)),AND(L5&lt;&gt;"",OR(L5&lt;2,L5&gt;6)),AND(M5&lt;&gt;"",OR(M5&lt;2,M5&gt;6)),AND(N5&lt;&gt;"",OR(N5&lt;2,N5&gt;6))),"Грешна оценка!!!","")</f>
      </c>
    </row>
    <row r="6" spans="1:17" s="12" customFormat="1" ht="12.75">
      <c r="A6" s="18">
        <v>2</v>
      </c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9">
        <f t="shared" si="0"/>
      </c>
      <c r="P6" s="20">
        <f aca="true" t="shared" si="1" ref="P6:P30">IF(COUNT(C6:N6)&lt;&gt;0,AVERAGE(C6:N6),"")</f>
      </c>
      <c r="Q6" s="17">
        <f aca="true" t="shared" si="2" ref="Q6:Q30">IF(OR(AND(C6&lt;&gt;"",OR(C6&lt;2,C6&gt;6)),AND(D6&lt;&gt;"",OR(D6&lt;2,D6&gt;6)),AND(E6&lt;&gt;"",OR(E6&lt;2,E6&gt;6)),AND(F6&lt;&gt;"",OR(F6&lt;2,F6&gt;6)),AND(G6&lt;&gt;"",OR(G6&lt;2,G6&gt;6)),AND(H6&lt;&gt;"",OR(H6&lt;2,H6&gt;6)),AND(I6&lt;&gt;"",OR(I6&lt;2,I6&gt;6)),AND(J6&lt;&gt;"",OR(J6&lt;2,J6&gt;6)),AND(K6&lt;&gt;"",OR(K6&lt;2,K6&gt;6)),AND(L6&lt;&gt;"",OR(L6&lt;2,L6&gt;6)),AND(M6&lt;&gt;"",OR(M6&lt;2,M6&gt;6)),AND(N6&lt;&gt;"",OR(N6&lt;2,N6&gt;6))),"Грешна оценка!!!","")</f>
      </c>
    </row>
    <row r="7" spans="1:17" s="12" customFormat="1" ht="12.75">
      <c r="A7" s="14">
        <v>3</v>
      </c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5">
        <f t="shared" si="0"/>
      </c>
      <c r="P7" s="16">
        <f t="shared" si="1"/>
      </c>
      <c r="Q7" s="17">
        <f t="shared" si="2"/>
      </c>
    </row>
    <row r="8" spans="1:17" s="12" customFormat="1" ht="12.75">
      <c r="A8" s="18">
        <v>4</v>
      </c>
      <c r="B8" s="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9">
        <f t="shared" si="0"/>
      </c>
      <c r="P8" s="20">
        <f t="shared" si="1"/>
      </c>
      <c r="Q8" s="17">
        <f t="shared" si="2"/>
      </c>
    </row>
    <row r="9" spans="1:17" s="12" customFormat="1" ht="12.75">
      <c r="A9" s="14">
        <v>5</v>
      </c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>
        <f t="shared" si="0"/>
      </c>
      <c r="P9" s="16">
        <f t="shared" si="1"/>
      </c>
      <c r="Q9" s="17">
        <f t="shared" si="2"/>
      </c>
    </row>
    <row r="10" spans="1:17" s="12" customFormat="1" ht="12.75">
      <c r="A10" s="18">
        <v>6</v>
      </c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9">
        <f t="shared" si="0"/>
      </c>
      <c r="P10" s="20">
        <f t="shared" si="1"/>
      </c>
      <c r="Q10" s="17">
        <f t="shared" si="2"/>
      </c>
    </row>
    <row r="11" spans="1:17" s="12" customFormat="1" ht="12.75">
      <c r="A11" s="14">
        <v>7</v>
      </c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1">
        <f t="shared" si="0"/>
      </c>
      <c r="P11" s="16">
        <f t="shared" si="1"/>
      </c>
      <c r="Q11" s="17">
        <f t="shared" si="2"/>
      </c>
    </row>
    <row r="12" spans="1:17" s="12" customFormat="1" ht="12.75">
      <c r="A12" s="18">
        <v>8</v>
      </c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>
        <f t="shared" si="0"/>
      </c>
      <c r="P12" s="20">
        <f t="shared" si="1"/>
      </c>
      <c r="Q12" s="17">
        <f t="shared" si="2"/>
      </c>
    </row>
    <row r="13" spans="1:17" s="12" customFormat="1" ht="12.75">
      <c r="A13" s="14">
        <v>9</v>
      </c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1">
        <f t="shared" si="0"/>
      </c>
      <c r="P13" s="16">
        <f t="shared" si="1"/>
      </c>
      <c r="Q13" s="17">
        <f t="shared" si="2"/>
      </c>
    </row>
    <row r="14" spans="1:17" s="12" customFormat="1" ht="12.75">
      <c r="A14" s="18">
        <v>10</v>
      </c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9">
        <f t="shared" si="0"/>
      </c>
      <c r="P14" s="20">
        <f t="shared" si="1"/>
      </c>
      <c r="Q14" s="17">
        <f t="shared" si="2"/>
      </c>
    </row>
    <row r="15" spans="1:17" s="12" customFormat="1" ht="12.75">
      <c r="A15" s="14">
        <v>11</v>
      </c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>
        <f t="shared" si="0"/>
      </c>
      <c r="P15" s="16">
        <f t="shared" si="1"/>
      </c>
      <c r="Q15" s="17">
        <f t="shared" si="2"/>
      </c>
    </row>
    <row r="16" spans="1:17" s="12" customFormat="1" ht="12.75">
      <c r="A16" s="18">
        <v>12</v>
      </c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 t="shared" si="0"/>
      </c>
      <c r="P16" s="20">
        <f t="shared" si="1"/>
      </c>
      <c r="Q16" s="17">
        <f t="shared" si="2"/>
      </c>
    </row>
    <row r="17" spans="1:17" s="12" customFormat="1" ht="12.75">
      <c r="A17" s="14">
        <v>13</v>
      </c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">
        <f t="shared" si="0"/>
      </c>
      <c r="P17" s="16">
        <f t="shared" si="1"/>
      </c>
      <c r="Q17" s="17">
        <f t="shared" si="2"/>
      </c>
    </row>
    <row r="18" spans="1:17" s="12" customFormat="1" ht="12.75">
      <c r="A18" s="18">
        <v>14</v>
      </c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9">
        <f t="shared" si="0"/>
      </c>
      <c r="P18" s="20">
        <f t="shared" si="1"/>
      </c>
      <c r="Q18" s="17">
        <f t="shared" si="2"/>
      </c>
    </row>
    <row r="19" spans="1:17" s="12" customFormat="1" ht="12.75">
      <c r="A19" s="14">
        <v>15</v>
      </c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">
        <f t="shared" si="0"/>
      </c>
      <c r="P19" s="16">
        <f t="shared" si="1"/>
      </c>
      <c r="Q19" s="17">
        <f t="shared" si="2"/>
      </c>
    </row>
    <row r="20" spans="1:17" s="12" customFormat="1" ht="12.75">
      <c r="A20" s="18">
        <v>16</v>
      </c>
      <c r="B20" s="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9">
        <f t="shared" si="0"/>
      </c>
      <c r="P20" s="20">
        <f t="shared" si="1"/>
      </c>
      <c r="Q20" s="17">
        <f t="shared" si="2"/>
      </c>
    </row>
    <row r="21" spans="1:17" s="12" customFormat="1" ht="12.75">
      <c r="A21" s="14">
        <v>17</v>
      </c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1">
        <f t="shared" si="0"/>
      </c>
      <c r="P21" s="16">
        <f t="shared" si="1"/>
      </c>
      <c r="Q21" s="17">
        <f t="shared" si="2"/>
      </c>
    </row>
    <row r="22" spans="1:17" s="12" customFormat="1" ht="12.75">
      <c r="A22" s="18">
        <v>18</v>
      </c>
      <c r="B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9">
        <f t="shared" si="0"/>
      </c>
      <c r="P22" s="20">
        <f t="shared" si="1"/>
      </c>
      <c r="Q22" s="17">
        <f t="shared" si="2"/>
      </c>
    </row>
    <row r="23" spans="1:17" s="12" customFormat="1" ht="12.75">
      <c r="A23" s="14">
        <v>19</v>
      </c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1">
        <f t="shared" si="0"/>
      </c>
      <c r="P23" s="16">
        <f t="shared" si="1"/>
      </c>
      <c r="Q23" s="17">
        <f t="shared" si="2"/>
      </c>
    </row>
    <row r="24" spans="1:17" s="12" customFormat="1" ht="12.75">
      <c r="A24" s="18">
        <v>20</v>
      </c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9">
        <f t="shared" si="0"/>
      </c>
      <c r="P24" s="20">
        <f t="shared" si="1"/>
      </c>
      <c r="Q24" s="17">
        <f t="shared" si="2"/>
      </c>
    </row>
    <row r="25" spans="1:17" s="12" customFormat="1" ht="12.75">
      <c r="A25" s="22">
        <v>21</v>
      </c>
      <c r="B25" s="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5">
        <f t="shared" si="0"/>
      </c>
      <c r="P25" s="16">
        <f t="shared" si="1"/>
      </c>
      <c r="Q25" s="17">
        <f t="shared" si="2"/>
      </c>
    </row>
    <row r="26" spans="1:17" s="12" customFormat="1" ht="12.75">
      <c r="A26" s="18">
        <v>22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3">
        <f t="shared" si="0"/>
      </c>
      <c r="P26" s="20">
        <f t="shared" si="1"/>
      </c>
      <c r="Q26" s="17">
        <f t="shared" si="2"/>
      </c>
    </row>
    <row r="27" spans="1:17" s="12" customFormat="1" ht="12.75">
      <c r="A27" s="22">
        <v>23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0"/>
      </c>
      <c r="P27" s="16">
        <f t="shared" si="1"/>
      </c>
      <c r="Q27" s="17">
        <f t="shared" si="2"/>
      </c>
    </row>
    <row r="28" spans="1:17" s="12" customFormat="1" ht="12.75">
      <c r="A28" s="18">
        <v>24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3">
        <f t="shared" si="0"/>
      </c>
      <c r="P28" s="20">
        <f t="shared" si="1"/>
      </c>
      <c r="Q28" s="17">
        <f t="shared" si="2"/>
      </c>
    </row>
    <row r="29" spans="1:17" s="12" customFormat="1" ht="12.75">
      <c r="A29" s="22">
        <v>25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0"/>
      </c>
      <c r="P29" s="16">
        <f t="shared" si="1"/>
      </c>
      <c r="Q29" s="17">
        <f t="shared" si="2"/>
      </c>
    </row>
    <row r="30" spans="1:17" s="12" customFormat="1" ht="13.5" thickBot="1">
      <c r="A30" s="25">
        <v>26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6">
        <f t="shared" si="0"/>
      </c>
      <c r="P30" s="20">
        <f t="shared" si="1"/>
      </c>
      <c r="Q30" s="17">
        <f t="shared" si="2"/>
      </c>
    </row>
    <row r="31" spans="1:16" s="12" customFormat="1" ht="20.25" customHeight="1" thickBot="1">
      <c r="A31" s="61" t="s">
        <v>1</v>
      </c>
      <c r="B31" s="62"/>
      <c r="C31" s="27">
        <f aca="true" t="shared" si="3" ref="C31:N31">IF(COUNT(C5:C30)=0,"",AVERAGE(C5:C30))</f>
      </c>
      <c r="D31" s="27">
        <f t="shared" si="3"/>
      </c>
      <c r="E31" s="27">
        <f t="shared" si="3"/>
      </c>
      <c r="F31" s="27">
        <f t="shared" si="3"/>
      </c>
      <c r="G31" s="27">
        <f t="shared" si="3"/>
      </c>
      <c r="H31" s="27">
        <f t="shared" si="3"/>
      </c>
      <c r="I31" s="27">
        <f t="shared" si="3"/>
      </c>
      <c r="J31" s="27">
        <f t="shared" si="3"/>
      </c>
      <c r="K31" s="27">
        <f t="shared" si="3"/>
      </c>
      <c r="L31" s="27">
        <f t="shared" si="3"/>
      </c>
      <c r="M31" s="27">
        <f t="shared" si="3"/>
      </c>
      <c r="N31" s="27">
        <f t="shared" si="3"/>
      </c>
      <c r="O31" s="28">
        <f t="shared" si="0"/>
      </c>
      <c r="P31" s="29">
        <f>IF(COUNT(C5:N30)&lt;&gt;0,AVERAGE(C5:C30,D5:D30,E5:E30,F5:F30,G5:G30,H5:H30,I5:I30,J5:J30,K5:K30,L5:L30,M5:M30,N5:N30),"")</f>
      </c>
    </row>
    <row r="32" spans="14:16" s="30" customFormat="1" ht="15">
      <c r="N32" s="31"/>
      <c r="O32" s="32"/>
      <c r="P32" s="32"/>
    </row>
    <row r="33" spans="1:14" s="30" customFormat="1" ht="15.75">
      <c r="A33" s="68"/>
      <c r="B33" s="68"/>
      <c r="C33" s="33"/>
      <c r="M33" s="63"/>
      <c r="N33" s="63"/>
    </row>
    <row r="34" s="30" customFormat="1" ht="15"/>
    <row r="40" s="30" customFormat="1" ht="15"/>
  </sheetData>
  <sheetProtection password="CC3D" sheet="1" objects="1" scenarios="1"/>
  <mergeCells count="9">
    <mergeCell ref="A31:B31"/>
    <mergeCell ref="M33:N33"/>
    <mergeCell ref="O3:P4"/>
    <mergeCell ref="A33:B33"/>
    <mergeCell ref="A1:P1"/>
    <mergeCell ref="A2:P2"/>
    <mergeCell ref="A3:A4"/>
    <mergeCell ref="B3:B4"/>
    <mergeCell ref="C3:N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ignoredErrors>
    <ignoredError sqref="O9 O11 O13 O15 O17 O19 O21 O23 C31:P31 Q5:Q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5">
      <selection activeCell="E5" sqref="E5"/>
    </sheetView>
  </sheetViews>
  <sheetFormatPr defaultColWidth="9.140625" defaultRowHeight="12.75"/>
  <cols>
    <col min="1" max="1" width="17.7109375" style="34" customWidth="1"/>
    <col min="2" max="14" width="6.7109375" style="34" customWidth="1"/>
    <col min="15" max="15" width="9.00390625" style="34" customWidth="1"/>
    <col min="16" max="17" width="6.7109375" style="34" customWidth="1"/>
    <col min="18" max="16384" width="9.140625" style="34" customWidth="1"/>
  </cols>
  <sheetData>
    <row r="1" spans="1:15" ht="24.7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7.2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3.5" thickBot="1"/>
    <row r="4" spans="1:15" ht="116.25" customHeight="1" thickBot="1">
      <c r="A4" s="35" t="s">
        <v>27</v>
      </c>
      <c r="B4" s="36" t="s">
        <v>15</v>
      </c>
      <c r="C4" s="36" t="s">
        <v>7</v>
      </c>
      <c r="D4" s="36" t="s">
        <v>14</v>
      </c>
      <c r="E4" s="36" t="s">
        <v>13</v>
      </c>
      <c r="F4" s="36" t="s">
        <v>5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17</v>
      </c>
      <c r="M4" s="36" t="s">
        <v>16</v>
      </c>
      <c r="N4" s="37" t="s">
        <v>18</v>
      </c>
      <c r="O4" s="38" t="s">
        <v>26</v>
      </c>
    </row>
    <row r="5" spans="1:17" s="30" customFormat="1" ht="19.5" customHeight="1" thickTop="1">
      <c r="A5" s="39" t="s">
        <v>25</v>
      </c>
      <c r="B5" s="40">
        <f>COUNTIF(Успех!C5:C30,2)</f>
        <v>0</v>
      </c>
      <c r="C5" s="40">
        <f>COUNTIF(Успех!D5:D30,2)</f>
        <v>0</v>
      </c>
      <c r="D5" s="40">
        <f>COUNTIF(Успех!E5:E30,2)</f>
        <v>0</v>
      </c>
      <c r="E5" s="40">
        <f>COUNTIF(Успех!F5:F30,2)</f>
        <v>0</v>
      </c>
      <c r="F5" s="40">
        <f>COUNTIF(Успех!G5:G30,2)</f>
        <v>0</v>
      </c>
      <c r="G5" s="40">
        <f>COUNTIF(Успех!H5:H30,2)</f>
        <v>0</v>
      </c>
      <c r="H5" s="40">
        <f>COUNTIF(Успех!I5:I30,2)</f>
        <v>0</v>
      </c>
      <c r="I5" s="40">
        <f>COUNTIF(Успех!J5:J30,2)</f>
        <v>0</v>
      </c>
      <c r="J5" s="40">
        <f>COUNTIF(Успех!K5:K30,2)</f>
        <v>0</v>
      </c>
      <c r="K5" s="40">
        <f>COUNTIF(Успех!L5:L30,2)</f>
        <v>0</v>
      </c>
      <c r="L5" s="40">
        <f>COUNTIF(Успех!M5:M30,2)</f>
        <v>0</v>
      </c>
      <c r="M5" s="40">
        <f>COUNTIF(Успех!N5:N30,2)</f>
        <v>0</v>
      </c>
      <c r="N5" s="41">
        <f>SUM(B5:M5)</f>
        <v>0</v>
      </c>
      <c r="O5" s="42">
        <f>IF(SUM($B$5:$M$9)&lt;&gt;0,N5/SUM($B$5:$M$9),"")</f>
      </c>
      <c r="Q5" s="43"/>
    </row>
    <row r="6" spans="1:17" s="30" customFormat="1" ht="19.5" customHeight="1">
      <c r="A6" s="44" t="s">
        <v>19</v>
      </c>
      <c r="B6" s="45">
        <f>COUNTIF(Успех!C5:C30,3)</f>
        <v>0</v>
      </c>
      <c r="C6" s="45">
        <f>COUNTIF(Успех!D5:D30,3)</f>
        <v>0</v>
      </c>
      <c r="D6" s="45">
        <f>COUNTIF(Успех!E5:E30,3)</f>
        <v>0</v>
      </c>
      <c r="E6" s="45">
        <f>COUNTIF(Успех!F5:F30,3)</f>
        <v>0</v>
      </c>
      <c r="F6" s="45">
        <f>COUNTIF(Успех!G5:G30,3)</f>
        <v>0</v>
      </c>
      <c r="G6" s="45">
        <f>COUNTIF(Успех!H5:H30,3)</f>
        <v>0</v>
      </c>
      <c r="H6" s="45">
        <f>COUNTIF(Успех!I5:I30,3)</f>
        <v>0</v>
      </c>
      <c r="I6" s="45">
        <f>COUNTIF(Успех!J5:J30,3)</f>
        <v>0</v>
      </c>
      <c r="J6" s="45">
        <f>COUNTIF(Успех!K5:K30,3)</f>
        <v>0</v>
      </c>
      <c r="K6" s="45">
        <f>COUNTIF(Успех!L5:L30,3)</f>
        <v>0</v>
      </c>
      <c r="L6" s="45">
        <f>COUNTIF(Успех!M5:M30,3)</f>
        <v>0</v>
      </c>
      <c r="M6" s="45">
        <f>COUNTIF(Успех!N5:N30,3)</f>
        <v>0</v>
      </c>
      <c r="N6" s="46">
        <f>SUM(B6:M6)</f>
        <v>0</v>
      </c>
      <c r="O6" s="42">
        <f>IF(SUM($B$5:$M$9)&lt;&gt;0,N6/SUM($B$5:$M$9),"")</f>
      </c>
      <c r="Q6" s="43"/>
    </row>
    <row r="7" spans="1:17" s="30" customFormat="1" ht="19.5" customHeight="1">
      <c r="A7" s="44" t="s">
        <v>20</v>
      </c>
      <c r="B7" s="45">
        <f>COUNTIF(Успех!C5:C30,4)</f>
        <v>0</v>
      </c>
      <c r="C7" s="45">
        <f>COUNTIF(Успех!D5:D30,4)</f>
        <v>0</v>
      </c>
      <c r="D7" s="45">
        <f>COUNTIF(Успех!E5:E30,4)</f>
        <v>0</v>
      </c>
      <c r="E7" s="45">
        <f>COUNTIF(Успех!F5:F30,4)</f>
        <v>0</v>
      </c>
      <c r="F7" s="45">
        <f>COUNTIF(Успех!G5:G30,4)</f>
        <v>0</v>
      </c>
      <c r="G7" s="45">
        <f>COUNTIF(Успех!H5:H30,4)</f>
        <v>0</v>
      </c>
      <c r="H7" s="45">
        <f>COUNTIF(Успех!I5:I30,4)</f>
        <v>0</v>
      </c>
      <c r="I7" s="45">
        <f>COUNTIF(Успех!J5:J30,4)</f>
        <v>0</v>
      </c>
      <c r="J7" s="45">
        <f>COUNTIF(Успех!K5:K30,4)</f>
        <v>0</v>
      </c>
      <c r="K7" s="45">
        <f>COUNTIF(Успех!L5:L30,4)</f>
        <v>0</v>
      </c>
      <c r="L7" s="45">
        <f>COUNTIF(Успех!M5:M30,4)</f>
        <v>0</v>
      </c>
      <c r="M7" s="45">
        <f>COUNTIF(Успех!N5:N30,4)</f>
        <v>0</v>
      </c>
      <c r="N7" s="46">
        <f>SUM(B7:M7)</f>
        <v>0</v>
      </c>
      <c r="O7" s="42">
        <f>IF(SUM($B$5:$M$9)&lt;&gt;0,N7/SUM($B$5:$M$9),"")</f>
      </c>
      <c r="Q7" s="43"/>
    </row>
    <row r="8" spans="1:17" s="30" customFormat="1" ht="19.5" customHeight="1">
      <c r="A8" s="44" t="s">
        <v>21</v>
      </c>
      <c r="B8" s="45">
        <f>COUNTIF(Успех!C5:C30,5)</f>
        <v>0</v>
      </c>
      <c r="C8" s="45">
        <f>COUNTIF(Успех!D5:D30,5)</f>
        <v>0</v>
      </c>
      <c r="D8" s="45">
        <f>COUNTIF(Успех!E5:E30,5)</f>
        <v>0</v>
      </c>
      <c r="E8" s="45">
        <f>COUNTIF(Успех!F5:F30,5)</f>
        <v>0</v>
      </c>
      <c r="F8" s="45">
        <f>COUNTIF(Успех!G5:G30,5)</f>
        <v>0</v>
      </c>
      <c r="G8" s="45">
        <f>COUNTIF(Успех!H5:H30,5)</f>
        <v>0</v>
      </c>
      <c r="H8" s="45">
        <f>COUNTIF(Успех!I5:I30,5)</f>
        <v>0</v>
      </c>
      <c r="I8" s="45">
        <f>COUNTIF(Успех!J5:J30,5)</f>
        <v>0</v>
      </c>
      <c r="J8" s="45">
        <f>COUNTIF(Успех!K5:K30,5)</f>
        <v>0</v>
      </c>
      <c r="K8" s="45">
        <f>COUNTIF(Успех!L5:L30,5)</f>
        <v>0</v>
      </c>
      <c r="L8" s="45">
        <f>COUNTIF(Успех!M5:M30,5)</f>
        <v>0</v>
      </c>
      <c r="M8" s="45">
        <f>COUNTIF(Успех!N5:N30,5)</f>
        <v>0</v>
      </c>
      <c r="N8" s="46">
        <f>SUM(B8:M8)</f>
        <v>0</v>
      </c>
      <c r="O8" s="42">
        <f>IF(SUM($B$5:$M$9)&lt;&gt;0,N8/SUM($B$5:$M$9),"")</f>
      </c>
      <c r="Q8" s="43"/>
    </row>
    <row r="9" spans="1:17" s="30" customFormat="1" ht="19.5" customHeight="1" thickBot="1">
      <c r="A9" s="47" t="s">
        <v>22</v>
      </c>
      <c r="B9" s="48">
        <f>COUNTIF(Успех!C5:C30,6)</f>
        <v>0</v>
      </c>
      <c r="C9" s="48">
        <f>COUNTIF(Успех!D5:D30,6)</f>
        <v>0</v>
      </c>
      <c r="D9" s="48">
        <f>COUNTIF(Успех!E5:E30,6)</f>
        <v>0</v>
      </c>
      <c r="E9" s="48">
        <f>COUNTIF(Успех!F5:F30,6)</f>
        <v>0</v>
      </c>
      <c r="F9" s="48">
        <f>COUNTIF(Успех!G5:G30,6)</f>
        <v>0</v>
      </c>
      <c r="G9" s="48">
        <f>COUNTIF(Успех!H5:H30,6)</f>
        <v>0</v>
      </c>
      <c r="H9" s="48">
        <f>COUNTIF(Успех!I5:I30,6)</f>
        <v>0</v>
      </c>
      <c r="I9" s="48">
        <f>COUNTIF(Успех!J5:J30,6)</f>
        <v>0</v>
      </c>
      <c r="J9" s="48">
        <f>COUNTIF(Успех!K5:K30,6)</f>
        <v>0</v>
      </c>
      <c r="K9" s="48">
        <f>COUNTIF(Успех!L5:L30,6)</f>
        <v>0</v>
      </c>
      <c r="L9" s="48">
        <f>COUNTIF(Успех!M5:M30,6)</f>
        <v>0</v>
      </c>
      <c r="M9" s="48">
        <f>COUNTIF(Успех!N5:N30,6)</f>
        <v>0</v>
      </c>
      <c r="N9" s="49">
        <f>SUM(B9:M9)</f>
        <v>0</v>
      </c>
      <c r="O9" s="50">
        <f>IF(SUM($B$5:$M$9)&lt;&gt;0,N9/SUM($B$5:$M$9),"")</f>
      </c>
      <c r="Q9" s="43"/>
    </row>
    <row r="15" ht="12.75">
      <c r="Q15" s="51"/>
    </row>
  </sheetData>
  <sheetProtection password="CC3D" sheet="1" objects="1" scenarios="1"/>
  <mergeCells count="2">
    <mergeCell ref="A1:O1"/>
    <mergeCell ref="A2:O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Tsvetan VelkovStoyanov</cp:lastModifiedBy>
  <cp:lastPrinted>2006-07-23T19:34:41Z</cp:lastPrinted>
  <dcterms:created xsi:type="dcterms:W3CDTF">2003-03-02T13:14:32Z</dcterms:created>
  <dcterms:modified xsi:type="dcterms:W3CDTF">2006-08-29T07:06:00Z</dcterms:modified>
  <cp:category/>
  <cp:version/>
  <cp:contentType/>
  <cp:contentStatus/>
</cp:coreProperties>
</file>